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none"/>
  <mc:AlternateContent xmlns:mc="http://schemas.openxmlformats.org/markup-compatibility/2006">
    <mc:Choice Requires="x15">
      <x15ac:absPath xmlns:x15ac="http://schemas.microsoft.com/office/spreadsheetml/2010/11/ac" url="E:\совместные файлы\2020 бюдж для граждан\Опубликовать\в соцсети\"/>
    </mc:Choice>
  </mc:AlternateContent>
  <bookViews>
    <workbookView xWindow="0" yWindow="0" windowWidth="21600" windowHeight="9780" activeTab="3"/>
  </bookViews>
  <sheets>
    <sheet name="на 01.02" sheetId="6" r:id="rId1"/>
    <sheet name="на 01.03" sheetId="5" r:id="rId2"/>
    <sheet name="на 01.04" sheetId="7" r:id="rId3"/>
    <sheet name="на 01.05" sheetId="8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8" l="1"/>
  <c r="B27" i="8" l="1"/>
  <c r="G26" i="8"/>
  <c r="H26" i="8" s="1"/>
  <c r="H25" i="8"/>
  <c r="G25" i="8"/>
  <c r="D25" i="8"/>
  <c r="G24" i="8"/>
  <c r="H24" i="8" s="1"/>
  <c r="D24" i="8"/>
  <c r="H23" i="8"/>
  <c r="G23" i="8"/>
  <c r="D23" i="8"/>
  <c r="G22" i="8"/>
  <c r="H22" i="8" s="1"/>
  <c r="D22" i="8"/>
  <c r="G21" i="8"/>
  <c r="H21" i="8" s="1"/>
  <c r="D21" i="8"/>
  <c r="G20" i="8"/>
  <c r="H20" i="8" s="1"/>
  <c r="D20" i="8"/>
  <c r="F19" i="8"/>
  <c r="D19" i="8"/>
  <c r="C19" i="8"/>
  <c r="G18" i="8"/>
  <c r="H18" i="8" s="1"/>
  <c r="G17" i="8"/>
  <c r="H17" i="8" s="1"/>
  <c r="D17" i="8"/>
  <c r="G16" i="8"/>
  <c r="H16" i="8" s="1"/>
  <c r="G15" i="8"/>
  <c r="H15" i="8" s="1"/>
  <c r="D15" i="8"/>
  <c r="G14" i="8"/>
  <c r="H14" i="8" s="1"/>
  <c r="D14" i="8"/>
  <c r="G13" i="8"/>
  <c r="H13" i="8" s="1"/>
  <c r="D13" i="8"/>
  <c r="G12" i="8"/>
  <c r="H12" i="8" s="1"/>
  <c r="D12" i="8"/>
  <c r="G11" i="8"/>
  <c r="H11" i="8" s="1"/>
  <c r="D11" i="8"/>
  <c r="H10" i="8"/>
  <c r="G10" i="8"/>
  <c r="D10" i="8"/>
  <c r="G9" i="8"/>
  <c r="H9" i="8" s="1"/>
  <c r="D9" i="8"/>
  <c r="G8" i="8"/>
  <c r="H8" i="8" s="1"/>
  <c r="D8" i="8"/>
  <c r="G7" i="8"/>
  <c r="H7" i="8" s="1"/>
  <c r="D7" i="8"/>
  <c r="G6" i="8"/>
  <c r="H6" i="8" s="1"/>
  <c r="D6" i="8"/>
  <c r="G5" i="8"/>
  <c r="H5" i="8" s="1"/>
  <c r="D5" i="8"/>
  <c r="F4" i="8"/>
  <c r="E4" i="8"/>
  <c r="E27" i="8" s="1"/>
  <c r="C4" i="8"/>
  <c r="C27" i="8" s="1"/>
  <c r="D27" i="8" s="1"/>
  <c r="F27" i="8" l="1"/>
  <c r="D4" i="8"/>
  <c r="G4" i="8"/>
  <c r="H4" i="8" s="1"/>
  <c r="G19" i="8"/>
  <c r="G19" i="7"/>
  <c r="F19" i="7"/>
  <c r="E19" i="7"/>
  <c r="H27" i="7"/>
  <c r="G27" i="7"/>
  <c r="F27" i="7"/>
  <c r="E27" i="7"/>
  <c r="H23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  <c r="G4" i="7"/>
  <c r="F4" i="7"/>
  <c r="E4" i="7"/>
  <c r="G26" i="7"/>
  <c r="H26" i="7" s="1"/>
  <c r="G25" i="7"/>
  <c r="H25" i="7" s="1"/>
  <c r="G24" i="7"/>
  <c r="H24" i="7" s="1"/>
  <c r="G23" i="7"/>
  <c r="G22" i="7"/>
  <c r="H22" i="7" s="1"/>
  <c r="G21" i="7"/>
  <c r="H21" i="7" s="1"/>
  <c r="G20" i="7"/>
  <c r="H20" i="7" s="1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G27" i="8" l="1"/>
  <c r="H19" i="8"/>
  <c r="H27" i="8" s="1"/>
  <c r="C19" i="7"/>
  <c r="B27" i="7"/>
  <c r="D25" i="7"/>
  <c r="D24" i="7"/>
  <c r="D23" i="7"/>
  <c r="D22" i="7"/>
  <c r="D21" i="7"/>
  <c r="D20" i="7"/>
  <c r="D19" i="7"/>
  <c r="D17" i="7"/>
  <c r="D15" i="7"/>
  <c r="D14" i="7"/>
  <c r="D13" i="7"/>
  <c r="D12" i="7"/>
  <c r="D11" i="7"/>
  <c r="D10" i="7"/>
  <c r="D9" i="7"/>
  <c r="D8" i="7"/>
  <c r="D7" i="7"/>
  <c r="D6" i="7"/>
  <c r="D5" i="7"/>
  <c r="C4" i="7"/>
  <c r="C27" i="7" s="1"/>
  <c r="D27" i="7" s="1"/>
  <c r="C19" i="6"/>
  <c r="D4" i="7" l="1"/>
  <c r="C4" i="6"/>
  <c r="D4" i="6" s="1"/>
  <c r="C4" i="5"/>
  <c r="D4" i="5" s="1"/>
  <c r="B19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B27" i="5"/>
  <c r="B26" i="6"/>
  <c r="C27" i="5" l="1"/>
  <c r="D27" i="5" s="1"/>
  <c r="C26" i="6"/>
  <c r="D26" i="6" s="1"/>
</calcChain>
</file>

<file path=xl/sharedStrings.xml><?xml version="1.0" encoding="utf-8"?>
<sst xmlns="http://schemas.openxmlformats.org/spreadsheetml/2006/main" count="131" uniqueCount="42">
  <si>
    <t>1.Доходы</t>
  </si>
  <si>
    <t>Налоги на прибыль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</si>
  <si>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</si>
  <si>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</si>
  <si>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</si>
  <si>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Государственная пошлина, сборы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</si>
  <si>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</si>
  <si>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</si>
  <si>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Прочие доходы местных бюджетов от оказания платных услуг и компенсации затрат государства</t>
  </si>
  <si>
    <t>Доходы от реализации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</si>
  <si>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</si>
  <si>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</si>
  <si>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</si>
  <si>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 местных бюджетов</t>
  </si>
  <si>
    <t xml:space="preserve">Невыясненные поступления </t>
  </si>
  <si>
    <t>2.Безвозмездные поступления</t>
  </si>
  <si>
    <t>Дотации бюджетам городских округов на выравнивание уровня бюджетной обеспеченности</t>
  </si>
  <si>
    <t>Субвенции от других бюджетов бюджетной системы Российской Федерации</t>
  </si>
  <si>
    <t>Иные межбюджетные трансферты</t>
  </si>
  <si>
    <t xml:space="preserve">Субсидии от  других бюджетов бюджетной системы Российской Федерации  </t>
  </si>
  <si>
    <t xml:space="preserve">Возврат остатков субсидий и субвенций </t>
  </si>
  <si>
    <t>Возврат остатков субсидий и субвенций в Минфин</t>
  </si>
  <si>
    <t>ИТОГО</t>
  </si>
  <si>
    <t>Фактически  исполнено на 01.02.2020 г.</t>
  </si>
  <si>
    <t>Фактически  исполнено на 01.03.2020 г.</t>
  </si>
  <si>
    <t>Прочие безвозмездные поступления</t>
  </si>
  <si>
    <t>Ликино-Дулёво</t>
  </si>
  <si>
    <t xml:space="preserve">Фактически  исполнено на 01.03.2019 г. </t>
  </si>
  <si>
    <t xml:space="preserve"> Орехево-Зуево</t>
  </si>
  <si>
    <t>Отклонение 2020 от 2019</t>
  </si>
  <si>
    <t>Ликино-Дулево</t>
  </si>
  <si>
    <t>Орехово-Зуево</t>
  </si>
  <si>
    <t xml:space="preserve">Фактически  исполнено на 01.02.2019 г. </t>
  </si>
  <si>
    <t xml:space="preserve">                       Исполнение бюджета Орехово-Зуевского городского округа по доходам за 2020 г.  (тыс.руб.)</t>
  </si>
  <si>
    <t xml:space="preserve">                       Исполнение бюджета Орехово-Зуевского городского округа по доходам за 2020 г. (тыс.руб.)</t>
  </si>
  <si>
    <t>% исполнения</t>
  </si>
  <si>
    <t>План на 2020 г.</t>
  </si>
  <si>
    <t>Доходы от продажи земельных участков, находящихся в государственной и муниципальной собственности</t>
  </si>
  <si>
    <t>Фактически  исполнено на 01.04.2020 г.</t>
  </si>
  <si>
    <t xml:space="preserve">Фактически  исполнено на 01.04.2019 г. </t>
  </si>
  <si>
    <t>Фактически  исполнено на 01.05.2020 г.</t>
  </si>
  <si>
    <t xml:space="preserve">Фактически  исполнено на 01.05.2019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</si>
</sst>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opLeftCell="A13" workbookViewId="0">
      <selection activeCell="C22" sqref="C22"/>
    </sheetView>
  </sheetViews>
  <sheetFormatPr defaultRowHeight="15.75" x14ac:dyDescent="0.2"/>
  <cols>
    <col min="1" max="1" width="51.85546875" style="12" customWidth="1"/>
    <col min="2" max="2" width="17" style="12" customWidth="1"/>
    <col min="3" max="4" width="19" style="12" customWidth="1"/>
    <col min="5" max="5" width="20.42578125" style="12" customWidth="1"/>
    <col min="6" max="6" width="17.42578125" style="12" customWidth="1"/>
    <col min="7" max="7" width="11.28515625" style="10" bestFit="1" customWidth="1"/>
    <col min="8" max="8" width="17.42578125" style="10" customWidth="1"/>
    <col min="9" max="9" width="9.140625" style="10"/>
    <col min="10" max="10" width="11.28515625" style="10" bestFit="1" customWidth="1"/>
    <col min="11" max="16384" width="9.140625" style="10"/>
  </cols>
  <sheetData>
    <row r="1" spans="1:10" ht="30.75" customHeight="1" thickBot="1" x14ac:dyDescent="0.25">
      <c r="A1" s="35" t="s">
        <v>34</v>
      </c>
      <c r="B1" s="35"/>
      <c r="C1" s="35"/>
      <c r="D1" s="35"/>
      <c r="E1" s="35"/>
      <c r="F1" s="35"/>
      <c r="G1" s="35"/>
      <c r="H1" s="35"/>
    </row>
    <row r="2" spans="1:10" ht="16.5" thickBot="1" x14ac:dyDescent="0.25">
      <c r="A2" s="28"/>
      <c r="B2" s="30" t="s">
        <v>36</v>
      </c>
      <c r="C2" s="30" t="s">
        <v>23</v>
      </c>
      <c r="D2" s="30" t="s">
        <v>35</v>
      </c>
      <c r="E2" s="32" t="s">
        <v>32</v>
      </c>
      <c r="F2" s="33"/>
      <c r="G2" s="34"/>
      <c r="H2" s="26" t="s">
        <v>29</v>
      </c>
      <c r="I2" s="1"/>
    </row>
    <row r="3" spans="1:10" ht="27.75" customHeight="1" x14ac:dyDescent="0.2">
      <c r="A3" s="29"/>
      <c r="B3" s="31"/>
      <c r="C3" s="31"/>
      <c r="D3" s="31"/>
      <c r="E3" s="8" t="s">
        <v>30</v>
      </c>
      <c r="F3" s="8" t="s">
        <v>31</v>
      </c>
      <c r="G3" s="9" t="s">
        <v>22</v>
      </c>
      <c r="H3" s="27"/>
      <c r="I3" s="1"/>
    </row>
    <row r="4" spans="1:10" s="18" customFormat="1" x14ac:dyDescent="0.2">
      <c r="A4" s="5" t="s">
        <v>0</v>
      </c>
      <c r="B4" s="15">
        <v>4147335.1</v>
      </c>
      <c r="C4" s="15">
        <f>C5+C6+C7+C8+C9+C10+C11+C12+C13+C14+C15+C16+C17+C18</f>
        <v>208481.39899999998</v>
      </c>
      <c r="D4" s="15">
        <f>(C4/B4)*100</f>
        <v>5.0268761499402341</v>
      </c>
      <c r="E4" s="15">
        <v>96114.75499999999</v>
      </c>
      <c r="F4" s="15">
        <v>132803.83600000001</v>
      </c>
      <c r="G4" s="17">
        <v>228918.59100000004</v>
      </c>
      <c r="H4" s="17">
        <v>-20437.192000000003</v>
      </c>
    </row>
    <row r="5" spans="1:10" x14ac:dyDescent="0.2">
      <c r="A5" s="4" t="s">
        <v>1</v>
      </c>
      <c r="B5" s="7">
        <v>2874477.8</v>
      </c>
      <c r="C5" s="7">
        <v>135466.55499999999</v>
      </c>
      <c r="D5" s="15">
        <f t="shared" ref="D5:D26" si="0">(C5/B5)*100</f>
        <v>4.7127361707229056</v>
      </c>
      <c r="E5" s="7">
        <v>64009.031999999999</v>
      </c>
      <c r="F5" s="7">
        <v>60270.612000000001</v>
      </c>
      <c r="G5" s="11">
        <v>124279.644</v>
      </c>
      <c r="H5" s="11">
        <v>11186.910999999993</v>
      </c>
    </row>
    <row r="6" spans="1:10" ht="31.5" x14ac:dyDescent="0.2">
      <c r="A6" s="4" t="s">
        <v>2</v>
      </c>
      <c r="B6" s="7">
        <v>76918</v>
      </c>
      <c r="C6" s="7">
        <v>6362.0410000000002</v>
      </c>
      <c r="D6" s="15">
        <f t="shared" si="0"/>
        <v>8.2711991991471443</v>
      </c>
      <c r="E6" s="7">
        <v>3795.7559999999999</v>
      </c>
      <c r="F6" s="7">
        <v>2004.7840000000001</v>
      </c>
      <c r="G6" s="11">
        <v>5800.54</v>
      </c>
      <c r="H6" s="11">
        <v>561.5010000000002</v>
      </c>
    </row>
    <row r="7" spans="1:10" x14ac:dyDescent="0.2">
      <c r="A7" s="4" t="s">
        <v>3</v>
      </c>
      <c r="B7" s="7">
        <v>378719.8</v>
      </c>
      <c r="C7" s="7">
        <v>31610.517</v>
      </c>
      <c r="D7" s="15">
        <f t="shared" si="0"/>
        <v>8.3466766194954687</v>
      </c>
      <c r="E7" s="7">
        <v>8455.0029999999988</v>
      </c>
      <c r="F7" s="7">
        <v>23578.165000000001</v>
      </c>
      <c r="G7" s="11">
        <v>32033.167999999998</v>
      </c>
      <c r="H7" s="11">
        <v>-422.65099999999802</v>
      </c>
      <c r="J7" s="14"/>
    </row>
    <row r="8" spans="1:10" x14ac:dyDescent="0.2">
      <c r="A8" s="4" t="s">
        <v>4</v>
      </c>
      <c r="B8" s="7">
        <v>450231</v>
      </c>
      <c r="C8" s="7">
        <v>20723.733</v>
      </c>
      <c r="D8" s="15">
        <f t="shared" si="0"/>
        <v>4.6029111722649043</v>
      </c>
      <c r="E8" s="7">
        <v>12081.460999999999</v>
      </c>
      <c r="F8" s="7">
        <v>31511.664000000001</v>
      </c>
      <c r="G8" s="11">
        <v>43593.125</v>
      </c>
      <c r="H8" s="11">
        <v>-22869.392</v>
      </c>
    </row>
    <row r="9" spans="1:10" x14ac:dyDescent="0.2">
      <c r="A9" s="4" t="s">
        <v>5</v>
      </c>
      <c r="B9" s="7">
        <v>34422.800000000003</v>
      </c>
      <c r="C9" s="7">
        <v>1843.8510000000001</v>
      </c>
      <c r="D9" s="15">
        <f t="shared" si="0"/>
        <v>5.3564817504677134</v>
      </c>
      <c r="E9" s="7">
        <v>724.60699999999997</v>
      </c>
      <c r="F9" s="7">
        <v>1103.194</v>
      </c>
      <c r="G9" s="11">
        <v>1827.8009999999999</v>
      </c>
      <c r="H9" s="11">
        <v>16.050000000000182</v>
      </c>
    </row>
    <row r="10" spans="1:10" ht="47.25" x14ac:dyDescent="0.2">
      <c r="A10" s="4" t="s">
        <v>6</v>
      </c>
      <c r="B10" s="7">
        <v>263952.59999999998</v>
      </c>
      <c r="C10" s="7">
        <v>9246.4530000000013</v>
      </c>
      <c r="D10" s="15">
        <f t="shared" si="0"/>
        <v>3.5030732790660148</v>
      </c>
      <c r="E10" s="7">
        <v>5253.3829999999998</v>
      </c>
      <c r="F10" s="7">
        <v>12269.832</v>
      </c>
      <c r="G10" s="11">
        <v>17523.215</v>
      </c>
      <c r="H10" s="11">
        <v>-8276.7619999999988</v>
      </c>
    </row>
    <row r="11" spans="1:10" ht="31.5" x14ac:dyDescent="0.2">
      <c r="A11" s="4" t="s">
        <v>7</v>
      </c>
      <c r="B11" s="7">
        <v>2790</v>
      </c>
      <c r="C11" s="7">
        <v>16.952000000000002</v>
      </c>
      <c r="D11" s="15">
        <f t="shared" si="0"/>
        <v>0.60759856630824383</v>
      </c>
      <c r="E11" s="7">
        <v>96.641999999999996</v>
      </c>
      <c r="F11" s="7">
        <v>100.672</v>
      </c>
      <c r="G11" s="11">
        <v>197.31399999999999</v>
      </c>
      <c r="H11" s="11">
        <v>-180.36199999999999</v>
      </c>
    </row>
    <row r="12" spans="1:10" ht="31.5" x14ac:dyDescent="0.2">
      <c r="A12" s="4" t="s">
        <v>8</v>
      </c>
      <c r="B12" s="7">
        <v>4399.6000000000004</v>
      </c>
      <c r="C12" s="7">
        <v>49.24</v>
      </c>
      <c r="D12" s="15">
        <f t="shared" si="0"/>
        <v>1.1191926538776253</v>
      </c>
      <c r="E12" s="7">
        <v>0</v>
      </c>
      <c r="F12" s="7">
        <v>0</v>
      </c>
      <c r="G12" s="11">
        <v>0</v>
      </c>
      <c r="H12" s="11">
        <v>49.234999999999999</v>
      </c>
    </row>
    <row r="13" spans="1:10" ht="47.25" x14ac:dyDescent="0.2">
      <c r="A13" s="4" t="s">
        <v>9</v>
      </c>
      <c r="B13" s="7">
        <v>10050</v>
      </c>
      <c r="C13" s="7">
        <v>163.61099999999999</v>
      </c>
      <c r="D13" s="15">
        <f t="shared" si="0"/>
        <v>1.6279701492537313</v>
      </c>
      <c r="E13" s="7">
        <v>0</v>
      </c>
      <c r="F13" s="7">
        <v>92.23</v>
      </c>
      <c r="G13" s="11">
        <v>92.23</v>
      </c>
      <c r="H13" s="11">
        <v>71.380999999999986</v>
      </c>
    </row>
    <row r="14" spans="1:10" ht="47.25" x14ac:dyDescent="0.2">
      <c r="A14" s="4" t="s">
        <v>10</v>
      </c>
      <c r="B14" s="7">
        <v>12500</v>
      </c>
      <c r="C14" s="7">
        <v>129.75899999999999</v>
      </c>
      <c r="D14" s="15">
        <f t="shared" si="0"/>
        <v>1.0380719999999999</v>
      </c>
      <c r="E14" s="7">
        <v>109.68</v>
      </c>
      <c r="F14" s="7">
        <v>756.94200000000001</v>
      </c>
      <c r="G14" s="11">
        <v>866.62200000000007</v>
      </c>
      <c r="H14" s="11">
        <v>-736.86300000000006</v>
      </c>
    </row>
    <row r="15" spans="1:10" ht="80.25" customHeight="1" x14ac:dyDescent="0.2">
      <c r="A15" s="4" t="s">
        <v>11</v>
      </c>
      <c r="B15" s="7">
        <v>24000</v>
      </c>
      <c r="C15" s="7">
        <v>2225.2600000000002</v>
      </c>
      <c r="D15" s="15">
        <f t="shared" si="0"/>
        <v>9.2719166666666677</v>
      </c>
      <c r="E15" s="7">
        <v>1264.8330000000001</v>
      </c>
      <c r="F15" s="7">
        <v>0</v>
      </c>
      <c r="G15" s="11">
        <v>1264.8330000000001</v>
      </c>
      <c r="H15" s="11">
        <v>960.42700000000013</v>
      </c>
    </row>
    <row r="16" spans="1:10" ht="47.25" x14ac:dyDescent="0.2">
      <c r="A16" s="4" t="s">
        <v>12</v>
      </c>
      <c r="B16" s="7">
        <v>0</v>
      </c>
      <c r="C16" s="7">
        <v>160.35900000000001</v>
      </c>
      <c r="D16" s="15" t="e">
        <f t="shared" si="0"/>
        <v>#DIV/0!</v>
      </c>
      <c r="E16" s="7">
        <v>204.49199999999999</v>
      </c>
      <c r="F16" s="7">
        <v>385.54300000000001</v>
      </c>
      <c r="G16" s="11">
        <v>590.03499999999997</v>
      </c>
      <c r="H16" s="11">
        <v>-429.67599999999993</v>
      </c>
    </row>
    <row r="17" spans="1:8" x14ac:dyDescent="0.2">
      <c r="A17" s="4" t="s">
        <v>13</v>
      </c>
      <c r="B17" s="7">
        <v>14873.5</v>
      </c>
      <c r="C17" s="7">
        <v>442.05</v>
      </c>
      <c r="D17" s="15">
        <f t="shared" si="0"/>
        <v>2.9720644098564559</v>
      </c>
      <c r="E17" s="7">
        <v>119.866</v>
      </c>
      <c r="F17" s="7">
        <v>729.09799999999996</v>
      </c>
      <c r="G17" s="11">
        <v>848.96399999999994</v>
      </c>
      <c r="H17" s="11">
        <v>-406.90899999999993</v>
      </c>
    </row>
    <row r="18" spans="1:8" x14ac:dyDescent="0.2">
      <c r="A18" s="4" t="s">
        <v>14</v>
      </c>
      <c r="B18" s="7">
        <v>0</v>
      </c>
      <c r="C18" s="7">
        <v>41.018000000000001</v>
      </c>
      <c r="D18" s="15" t="e">
        <f t="shared" si="0"/>
        <v>#DIV/0!</v>
      </c>
      <c r="E18" s="7">
        <v>0</v>
      </c>
      <c r="F18" s="7">
        <v>1.1000000000000001</v>
      </c>
      <c r="G18" s="11">
        <v>1.1000000000000001</v>
      </c>
      <c r="H18" s="11">
        <v>39.917999999999999</v>
      </c>
    </row>
    <row r="19" spans="1:8" s="18" customFormat="1" x14ac:dyDescent="0.2">
      <c r="A19" s="5" t="s">
        <v>15</v>
      </c>
      <c r="B19" s="15">
        <f>B20+B21+B22+B23+B24+B25</f>
        <v>6717166.79</v>
      </c>
      <c r="C19" s="15">
        <f>C20+C21+C22+C23+C24+C25</f>
        <v>266477.26799999998</v>
      </c>
      <c r="D19" s="15">
        <f t="shared" si="0"/>
        <v>3.9671081027303177</v>
      </c>
      <c r="E19" s="15">
        <v>94463.732999999993</v>
      </c>
      <c r="F19" s="15">
        <v>127708.00400000002</v>
      </c>
      <c r="G19" s="17">
        <v>222171.73700000002</v>
      </c>
      <c r="H19" s="17">
        <v>28177.534999999974</v>
      </c>
    </row>
    <row r="20" spans="1:8" ht="47.25" x14ac:dyDescent="0.2">
      <c r="A20" s="4" t="s">
        <v>16</v>
      </c>
      <c r="B20" s="7">
        <v>1144</v>
      </c>
      <c r="C20" s="7">
        <v>15298</v>
      </c>
      <c r="D20" s="15">
        <f t="shared" si="0"/>
        <v>1337.2377622377621</v>
      </c>
      <c r="E20" s="7">
        <v>1522.25</v>
      </c>
      <c r="F20" s="7">
        <v>1800.75</v>
      </c>
      <c r="G20" s="11">
        <v>3323</v>
      </c>
      <c r="H20" s="11">
        <v>-3323</v>
      </c>
    </row>
    <row r="21" spans="1:8" ht="31.5" x14ac:dyDescent="0.2">
      <c r="A21" s="4" t="s">
        <v>17</v>
      </c>
      <c r="B21" s="7">
        <v>3456975</v>
      </c>
      <c r="C21" s="7">
        <v>262760.90999999997</v>
      </c>
      <c r="D21" s="15">
        <f t="shared" si="0"/>
        <v>7.6008912416202019</v>
      </c>
      <c r="E21" s="7">
        <v>105072.166</v>
      </c>
      <c r="F21" s="7">
        <v>131078.49900000001</v>
      </c>
      <c r="G21" s="11">
        <v>236150.66500000001</v>
      </c>
      <c r="H21" s="11">
        <v>25780.248999999982</v>
      </c>
    </row>
    <row r="22" spans="1:8" x14ac:dyDescent="0.2">
      <c r="A22" s="4" t="s">
        <v>18</v>
      </c>
      <c r="B22" s="7">
        <v>1500</v>
      </c>
      <c r="C22" s="7">
        <v>0</v>
      </c>
      <c r="D22" s="15">
        <f t="shared" si="0"/>
        <v>0</v>
      </c>
      <c r="E22" s="7">
        <v>0</v>
      </c>
      <c r="F22" s="7">
        <v>0</v>
      </c>
      <c r="G22" s="11">
        <v>0</v>
      </c>
      <c r="H22" s="11">
        <v>0</v>
      </c>
    </row>
    <row r="23" spans="1:8" ht="31.5" x14ac:dyDescent="0.2">
      <c r="A23" s="4" t="s">
        <v>19</v>
      </c>
      <c r="B23" s="7">
        <v>3257547.79</v>
      </c>
      <c r="C23" s="7">
        <v>0</v>
      </c>
      <c r="D23" s="15">
        <f t="shared" si="0"/>
        <v>0</v>
      </c>
      <c r="E23" s="7">
        <v>4860.4229999999998</v>
      </c>
      <c r="F23" s="7">
        <v>0</v>
      </c>
      <c r="G23" s="11">
        <v>4860.4229999999998</v>
      </c>
      <c r="H23" s="11">
        <v>-4860.4229999999998</v>
      </c>
    </row>
    <row r="24" spans="1:8" x14ac:dyDescent="0.2">
      <c r="A24" s="4" t="s">
        <v>20</v>
      </c>
      <c r="B24" s="7">
        <v>0</v>
      </c>
      <c r="C24" s="7">
        <v>0</v>
      </c>
      <c r="D24" s="15" t="e">
        <f t="shared" si="0"/>
        <v>#DIV/0!</v>
      </c>
      <c r="E24" s="7">
        <v>0</v>
      </c>
      <c r="F24" s="7">
        <v>632.779</v>
      </c>
      <c r="G24" s="11">
        <v>632.779</v>
      </c>
      <c r="H24" s="11">
        <v>-632.779</v>
      </c>
    </row>
    <row r="25" spans="1:8" ht="31.5" x14ac:dyDescent="0.2">
      <c r="A25" s="4" t="s">
        <v>21</v>
      </c>
      <c r="B25" s="7">
        <v>0</v>
      </c>
      <c r="C25" s="7">
        <v>-11581.642</v>
      </c>
      <c r="D25" s="15" t="e">
        <f t="shared" si="0"/>
        <v>#DIV/0!</v>
      </c>
      <c r="E25" s="7">
        <v>-16991.106</v>
      </c>
      <c r="F25" s="7">
        <v>-5804.0240000000003</v>
      </c>
      <c r="G25" s="11">
        <v>-22795.13</v>
      </c>
      <c r="H25" s="11">
        <v>11213.488000000001</v>
      </c>
    </row>
    <row r="26" spans="1:8" s="18" customFormat="1" x14ac:dyDescent="0.2">
      <c r="A26" s="5" t="s">
        <v>22</v>
      </c>
      <c r="B26" s="15">
        <f>B4+B19</f>
        <v>10864501.890000001</v>
      </c>
      <c r="C26" s="15">
        <f>C19+C4</f>
        <v>474958.66699999996</v>
      </c>
      <c r="D26" s="15">
        <f t="shared" si="0"/>
        <v>4.3716561680307269</v>
      </c>
      <c r="E26" s="15">
        <v>190578.48799999998</v>
      </c>
      <c r="F26" s="15">
        <v>260511.84000000003</v>
      </c>
      <c r="G26" s="17">
        <v>451090.3280000001</v>
      </c>
      <c r="H26" s="17">
        <v>7740.3429999998771</v>
      </c>
    </row>
    <row r="27" spans="1:8" x14ac:dyDescent="0.2">
      <c r="C27" s="13"/>
      <c r="D27" s="13"/>
      <c r="E27" s="13"/>
      <c r="F27" s="13"/>
      <c r="G27" s="14"/>
      <c r="H27" s="14"/>
    </row>
  </sheetData>
  <mergeCells count="7">
    <mergeCell ref="H2:H3"/>
    <mergeCell ref="A2:A3"/>
    <mergeCell ref="C2:C3"/>
    <mergeCell ref="E2:G2"/>
    <mergeCell ref="A1:H1"/>
    <mergeCell ref="B2:B3"/>
    <mergeCell ref="D2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sqref="A1:XFD1048576"/>
    </sheetView>
  </sheetViews>
  <sheetFormatPr defaultRowHeight="15.75" x14ac:dyDescent="0.25"/>
  <cols>
    <col min="1" max="1" width="53.140625" style="3" customWidth="1"/>
    <col min="2" max="2" width="17.5703125" style="3" customWidth="1"/>
    <col min="3" max="3" width="19.28515625" style="3" customWidth="1"/>
    <col min="4" max="4" width="17.140625" style="3" customWidth="1"/>
    <col min="5" max="5" width="19" style="3" customWidth="1"/>
    <col min="6" max="6" width="16.5703125" style="3" customWidth="1"/>
    <col min="7" max="7" width="13.140625" style="3" bestFit="1" customWidth="1"/>
    <col min="8" max="8" width="17.42578125" style="3" customWidth="1"/>
    <col min="9" max="9" width="9.140625" style="2"/>
    <col min="10" max="10" width="11.28515625" style="2" bestFit="1" customWidth="1"/>
    <col min="11" max="16384" width="9.140625" style="2"/>
  </cols>
  <sheetData>
    <row r="1" spans="1:10" ht="37.5" customHeight="1" thickBot="1" x14ac:dyDescent="0.35">
      <c r="A1" s="36" t="s">
        <v>33</v>
      </c>
      <c r="B1" s="36"/>
      <c r="C1" s="36"/>
      <c r="D1" s="36"/>
      <c r="E1" s="36"/>
      <c r="F1" s="36"/>
      <c r="G1" s="36"/>
      <c r="H1" s="36"/>
    </row>
    <row r="2" spans="1:10" x14ac:dyDescent="0.25">
      <c r="A2" s="38"/>
      <c r="B2" s="30" t="s">
        <v>36</v>
      </c>
      <c r="C2" s="37" t="s">
        <v>24</v>
      </c>
      <c r="D2" s="30" t="s">
        <v>35</v>
      </c>
      <c r="E2" s="37" t="s">
        <v>27</v>
      </c>
      <c r="F2" s="37"/>
      <c r="G2" s="37"/>
      <c r="H2" s="37" t="s">
        <v>29</v>
      </c>
    </row>
    <row r="3" spans="1:10" ht="31.5" x14ac:dyDescent="0.25">
      <c r="A3" s="38"/>
      <c r="B3" s="31"/>
      <c r="C3" s="37"/>
      <c r="D3" s="31"/>
      <c r="E3" s="6" t="s">
        <v>26</v>
      </c>
      <c r="F3" s="6" t="s">
        <v>28</v>
      </c>
      <c r="G3" s="6" t="s">
        <v>22</v>
      </c>
      <c r="H3" s="37"/>
    </row>
    <row r="4" spans="1:10" s="16" customFormat="1" x14ac:dyDescent="0.25">
      <c r="A4" s="5" t="s">
        <v>0</v>
      </c>
      <c r="B4" s="15">
        <v>4152510.63</v>
      </c>
      <c r="C4" s="15">
        <f>C5+C6+C7+C8+C9+C10+C11+C12+C13+C14+C15+C16+C17+C18</f>
        <v>523007.57000000007</v>
      </c>
      <c r="D4" s="15">
        <f>(C4/B4)*100</f>
        <v>12.594972454050046</v>
      </c>
      <c r="E4" s="15">
        <v>253113.23199999999</v>
      </c>
      <c r="F4" s="15">
        <v>280538.62199999997</v>
      </c>
      <c r="G4" s="15">
        <v>533651.85400000005</v>
      </c>
      <c r="H4" s="15">
        <v>-10644.320000000014</v>
      </c>
    </row>
    <row r="5" spans="1:10" x14ac:dyDescent="0.25">
      <c r="A5" s="4" t="s">
        <v>1</v>
      </c>
      <c r="B5" s="7">
        <v>2874477.8</v>
      </c>
      <c r="C5" s="7">
        <v>360692.58</v>
      </c>
      <c r="D5" s="15">
        <f t="shared" ref="D5:D27" si="0">(C5/B5)*100</f>
        <v>12.548108042441658</v>
      </c>
      <c r="E5" s="7">
        <v>188221.75</v>
      </c>
      <c r="F5" s="7">
        <v>162297.29</v>
      </c>
      <c r="G5" s="7">
        <v>350519.04000000004</v>
      </c>
      <c r="H5" s="7">
        <v>10173.539999999979</v>
      </c>
      <c r="J5" s="19"/>
    </row>
    <row r="6" spans="1:10" ht="31.5" x14ac:dyDescent="0.25">
      <c r="A6" s="4" t="s">
        <v>2</v>
      </c>
      <c r="B6" s="7">
        <v>82093.53</v>
      </c>
      <c r="C6" s="7">
        <v>12129.37</v>
      </c>
      <c r="D6" s="15">
        <f t="shared" si="0"/>
        <v>14.775062054220353</v>
      </c>
      <c r="E6" s="7">
        <v>6793.93</v>
      </c>
      <c r="F6" s="7">
        <v>3588.31</v>
      </c>
      <c r="G6" s="7">
        <v>10382.24</v>
      </c>
      <c r="H6" s="7">
        <v>1747.130000000001</v>
      </c>
    </row>
    <row r="7" spans="1:10" x14ac:dyDescent="0.25">
      <c r="A7" s="4" t="s">
        <v>3</v>
      </c>
      <c r="B7" s="7">
        <v>378719.8</v>
      </c>
      <c r="C7" s="7">
        <v>54552.460000000006</v>
      </c>
      <c r="D7" s="15">
        <f t="shared" si="0"/>
        <v>14.40443832089054</v>
      </c>
      <c r="E7" s="7">
        <v>13747.780999999999</v>
      </c>
      <c r="F7" s="7">
        <v>35214.968000000001</v>
      </c>
      <c r="G7" s="7">
        <v>48962.748999999996</v>
      </c>
      <c r="H7" s="7">
        <v>5589.7110000000011</v>
      </c>
    </row>
    <row r="8" spans="1:10" x14ac:dyDescent="0.25">
      <c r="A8" s="4" t="s">
        <v>4</v>
      </c>
      <c r="B8" s="7">
        <v>450231</v>
      </c>
      <c r="C8" s="7">
        <v>50303.929999999993</v>
      </c>
      <c r="D8" s="15">
        <f t="shared" si="0"/>
        <v>11.172915681061497</v>
      </c>
      <c r="E8" s="7">
        <v>26119.170000000002</v>
      </c>
      <c r="F8" s="7">
        <v>46514.684999999998</v>
      </c>
      <c r="G8" s="7">
        <v>72633.854999999996</v>
      </c>
      <c r="H8" s="7">
        <v>-22329.930999999997</v>
      </c>
    </row>
    <row r="9" spans="1:10" x14ac:dyDescent="0.25">
      <c r="A9" s="4" t="s">
        <v>5</v>
      </c>
      <c r="B9" s="7">
        <v>34422.800000000003</v>
      </c>
      <c r="C9" s="7">
        <v>5331.65</v>
      </c>
      <c r="D9" s="15">
        <f t="shared" si="0"/>
        <v>15.488716780738345</v>
      </c>
      <c r="E9" s="7">
        <v>1855.86</v>
      </c>
      <c r="F9" s="7">
        <v>3267.904</v>
      </c>
      <c r="G9" s="7">
        <v>5123.7640000000001</v>
      </c>
      <c r="H9" s="7">
        <v>207.8760000000002</v>
      </c>
    </row>
    <row r="10" spans="1:10" ht="47.25" x14ac:dyDescent="0.25">
      <c r="A10" s="4" t="s">
        <v>6</v>
      </c>
      <c r="B10" s="7">
        <v>263952.59999999998</v>
      </c>
      <c r="C10" s="7">
        <v>25398.77</v>
      </c>
      <c r="D10" s="15">
        <f t="shared" si="0"/>
        <v>9.6224738835684906</v>
      </c>
      <c r="E10" s="7">
        <v>10508.530999999999</v>
      </c>
      <c r="F10" s="7">
        <v>21460.11</v>
      </c>
      <c r="G10" s="7">
        <v>31968.641</v>
      </c>
      <c r="H10" s="7">
        <v>-6569.8809999999994</v>
      </c>
    </row>
    <row r="11" spans="1:10" ht="31.5" x14ac:dyDescent="0.25">
      <c r="A11" s="4" t="s">
        <v>7</v>
      </c>
      <c r="B11" s="7">
        <v>2790</v>
      </c>
      <c r="C11" s="7">
        <v>1069.2</v>
      </c>
      <c r="D11" s="15">
        <f t="shared" si="0"/>
        <v>38.322580645161288</v>
      </c>
      <c r="E11" s="7">
        <v>944.75</v>
      </c>
      <c r="F11" s="7">
        <v>822.02599999999995</v>
      </c>
      <c r="G11" s="7">
        <v>1766.7759999999998</v>
      </c>
      <c r="H11" s="7">
        <v>-697.58599999999979</v>
      </c>
    </row>
    <row r="12" spans="1:10" ht="31.5" x14ac:dyDescent="0.25">
      <c r="A12" s="4" t="s">
        <v>8</v>
      </c>
      <c r="B12" s="7">
        <v>4399.6000000000004</v>
      </c>
      <c r="C12" s="7">
        <v>225.12</v>
      </c>
      <c r="D12" s="15">
        <f t="shared" si="0"/>
        <v>5.1168288026184197</v>
      </c>
      <c r="E12" s="7">
        <v>0</v>
      </c>
      <c r="F12" s="7">
        <v>0</v>
      </c>
      <c r="G12" s="7">
        <v>0</v>
      </c>
      <c r="H12" s="7">
        <v>225.12</v>
      </c>
    </row>
    <row r="13" spans="1:10" ht="31.5" x14ac:dyDescent="0.25">
      <c r="A13" s="4" t="s">
        <v>9</v>
      </c>
      <c r="B13" s="7">
        <v>10050</v>
      </c>
      <c r="C13" s="7">
        <v>400.08</v>
      </c>
      <c r="D13" s="15">
        <f t="shared" si="0"/>
        <v>3.9808955223880593</v>
      </c>
      <c r="E13" s="7">
        <v>287.17</v>
      </c>
      <c r="F13" s="7">
        <v>778.3</v>
      </c>
      <c r="G13" s="7">
        <v>1065.47</v>
      </c>
      <c r="H13" s="7">
        <v>-665.3900000000001</v>
      </c>
    </row>
    <row r="14" spans="1:10" ht="47.25" x14ac:dyDescent="0.25">
      <c r="A14" s="4" t="s">
        <v>10</v>
      </c>
      <c r="B14" s="7">
        <v>12500</v>
      </c>
      <c r="C14" s="7">
        <v>4961.9399999999996</v>
      </c>
      <c r="D14" s="15">
        <f t="shared" si="0"/>
        <v>39.695519999999995</v>
      </c>
      <c r="E14" s="7">
        <v>1016.26</v>
      </c>
      <c r="F14" s="7">
        <v>2397.94</v>
      </c>
      <c r="G14" s="7">
        <v>3414.2</v>
      </c>
      <c r="H14" s="7">
        <v>1547.7399999999998</v>
      </c>
    </row>
    <row r="15" spans="1:10" ht="78.75" x14ac:dyDescent="0.25">
      <c r="A15" s="4" t="s">
        <v>11</v>
      </c>
      <c r="B15" s="7">
        <v>24000</v>
      </c>
      <c r="C15" s="7">
        <v>5076.3500000000004</v>
      </c>
      <c r="D15" s="15">
        <f t="shared" si="0"/>
        <v>21.151458333333334</v>
      </c>
      <c r="E15" s="7">
        <v>2945.7</v>
      </c>
      <c r="F15" s="7">
        <v>0</v>
      </c>
      <c r="G15" s="7">
        <v>2945.7</v>
      </c>
      <c r="H15" s="7">
        <v>2130.6500000000005</v>
      </c>
    </row>
    <row r="16" spans="1:10" ht="47.25" x14ac:dyDescent="0.25">
      <c r="A16" s="4" t="s">
        <v>12</v>
      </c>
      <c r="B16" s="7">
        <v>0</v>
      </c>
      <c r="C16" s="7">
        <v>1001.81</v>
      </c>
      <c r="D16" s="15" t="e">
        <f t="shared" si="0"/>
        <v>#DIV/0!</v>
      </c>
      <c r="E16" s="7">
        <v>524.6</v>
      </c>
      <c r="F16" s="7">
        <v>1708.54</v>
      </c>
      <c r="G16" s="7">
        <v>2233.14</v>
      </c>
      <c r="H16" s="7">
        <v>-1231.33</v>
      </c>
    </row>
    <row r="17" spans="1:8" x14ac:dyDescent="0.25">
      <c r="A17" s="4" t="s">
        <v>13</v>
      </c>
      <c r="B17" s="7">
        <v>14873.5</v>
      </c>
      <c r="C17" s="7">
        <v>1864.31</v>
      </c>
      <c r="D17" s="15">
        <f t="shared" si="0"/>
        <v>12.534440447776246</v>
      </c>
      <c r="E17" s="7">
        <v>133.74</v>
      </c>
      <c r="F17" s="7">
        <v>2487.4499999999998</v>
      </c>
      <c r="G17" s="7">
        <v>2621.1899999999996</v>
      </c>
      <c r="H17" s="7">
        <v>-756.87999999999965</v>
      </c>
    </row>
    <row r="18" spans="1:8" x14ac:dyDescent="0.25">
      <c r="A18" s="4" t="s">
        <v>14</v>
      </c>
      <c r="B18" s="7">
        <v>0</v>
      </c>
      <c r="C18" s="7">
        <v>0</v>
      </c>
      <c r="D18" s="15" t="e">
        <f t="shared" si="0"/>
        <v>#DIV/0!</v>
      </c>
      <c r="E18" s="7">
        <v>13.99</v>
      </c>
      <c r="F18" s="7">
        <v>1.099</v>
      </c>
      <c r="G18" s="7">
        <v>15.089</v>
      </c>
      <c r="H18" s="7">
        <v>-15.089</v>
      </c>
    </row>
    <row r="19" spans="1:8" s="16" customFormat="1" x14ac:dyDescent="0.25">
      <c r="A19" s="5" t="s">
        <v>15</v>
      </c>
      <c r="B19" s="15">
        <v>7216903.4000000004</v>
      </c>
      <c r="C19" s="15">
        <v>582978.72</v>
      </c>
      <c r="D19" s="15">
        <f t="shared" si="0"/>
        <v>8.0779620799690885</v>
      </c>
      <c r="E19" s="15">
        <v>241229.43</v>
      </c>
      <c r="F19" s="15">
        <v>339888.47</v>
      </c>
      <c r="G19" s="15">
        <v>581117.89999999991</v>
      </c>
      <c r="H19" s="15">
        <v>1860.8200000000652</v>
      </c>
    </row>
    <row r="20" spans="1:8" ht="47.25" x14ac:dyDescent="0.25">
      <c r="A20" s="4" t="s">
        <v>16</v>
      </c>
      <c r="B20" s="7">
        <v>183576</v>
      </c>
      <c r="C20" s="7">
        <v>30596</v>
      </c>
      <c r="D20" s="15">
        <f t="shared" si="0"/>
        <v>16.666666666666664</v>
      </c>
      <c r="E20" s="7">
        <v>3173</v>
      </c>
      <c r="F20" s="7">
        <v>3601.5</v>
      </c>
      <c r="G20" s="7">
        <v>6774.5</v>
      </c>
      <c r="H20" s="7">
        <v>23821.5</v>
      </c>
    </row>
    <row r="21" spans="1:8" ht="31.5" x14ac:dyDescent="0.25">
      <c r="A21" s="4" t="s">
        <v>17</v>
      </c>
      <c r="B21" s="7">
        <v>3434121</v>
      </c>
      <c r="C21" s="7">
        <v>544673.32999999996</v>
      </c>
      <c r="D21" s="15">
        <f t="shared" si="0"/>
        <v>15.860633041177058</v>
      </c>
      <c r="E21" s="7">
        <v>234661.82</v>
      </c>
      <c r="F21" s="7">
        <v>295998.7</v>
      </c>
      <c r="G21" s="7">
        <v>530660.52</v>
      </c>
      <c r="H21" s="7">
        <v>14012.809999999939</v>
      </c>
    </row>
    <row r="22" spans="1:8" x14ac:dyDescent="0.25">
      <c r="A22" s="4" t="s">
        <v>18</v>
      </c>
      <c r="B22" s="7">
        <v>1500</v>
      </c>
      <c r="C22" s="7">
        <v>0</v>
      </c>
      <c r="D22" s="15">
        <f t="shared" si="0"/>
        <v>0</v>
      </c>
      <c r="E22" s="7">
        <v>0</v>
      </c>
      <c r="F22" s="7">
        <v>0</v>
      </c>
      <c r="G22" s="7">
        <v>0</v>
      </c>
      <c r="H22" s="7">
        <v>0</v>
      </c>
    </row>
    <row r="23" spans="1:8" x14ac:dyDescent="0.25">
      <c r="A23" s="4" t="s">
        <v>25</v>
      </c>
      <c r="B23" s="7">
        <v>105</v>
      </c>
      <c r="C23" s="7">
        <v>105</v>
      </c>
      <c r="D23" s="15">
        <f t="shared" si="0"/>
        <v>100</v>
      </c>
      <c r="E23" s="7">
        <v>0</v>
      </c>
      <c r="F23" s="7">
        <v>0</v>
      </c>
      <c r="G23" s="7">
        <v>0</v>
      </c>
      <c r="H23" s="7">
        <v>105</v>
      </c>
    </row>
    <row r="24" spans="1:8" ht="31.5" x14ac:dyDescent="0.25">
      <c r="A24" s="4" t="s">
        <v>19</v>
      </c>
      <c r="B24" s="7">
        <v>3578401.4</v>
      </c>
      <c r="C24" s="7">
        <v>0</v>
      </c>
      <c r="D24" s="15">
        <f t="shared" si="0"/>
        <v>0</v>
      </c>
      <c r="E24" s="7">
        <v>4860.42</v>
      </c>
      <c r="F24" s="7">
        <v>46092.29</v>
      </c>
      <c r="G24" s="7">
        <v>50952.71</v>
      </c>
      <c r="H24" s="7">
        <v>-50952.71</v>
      </c>
    </row>
    <row r="25" spans="1:8" x14ac:dyDescent="0.25">
      <c r="A25" s="4" t="s">
        <v>20</v>
      </c>
      <c r="B25" s="7">
        <v>19200</v>
      </c>
      <c r="C25" s="7">
        <v>19200</v>
      </c>
      <c r="D25" s="15">
        <f t="shared" si="0"/>
        <v>100</v>
      </c>
      <c r="E25" s="7">
        <v>299</v>
      </c>
      <c r="F25" s="7">
        <v>0</v>
      </c>
      <c r="G25" s="7">
        <v>299</v>
      </c>
      <c r="H25" s="7">
        <v>18901</v>
      </c>
    </row>
    <row r="26" spans="1:8" ht="31.5" x14ac:dyDescent="0.25">
      <c r="A26" s="4" t="s">
        <v>21</v>
      </c>
      <c r="B26" s="7">
        <v>0</v>
      </c>
      <c r="C26" s="7">
        <v>-11595.61</v>
      </c>
      <c r="D26" s="15" t="e">
        <f t="shared" si="0"/>
        <v>#DIV/0!</v>
      </c>
      <c r="E26" s="7">
        <v>-1764.82</v>
      </c>
      <c r="F26" s="7">
        <v>-5804.02</v>
      </c>
      <c r="G26" s="7">
        <v>-7568.84</v>
      </c>
      <c r="H26" s="7">
        <v>-4026.7700000000004</v>
      </c>
    </row>
    <row r="27" spans="1:8" s="16" customFormat="1" x14ac:dyDescent="0.25">
      <c r="A27" s="5" t="s">
        <v>22</v>
      </c>
      <c r="B27" s="15">
        <f>B4+B19</f>
        <v>11369414.030000001</v>
      </c>
      <c r="C27" s="15">
        <f>C19+C4</f>
        <v>1105986.29</v>
      </c>
      <c r="D27" s="15">
        <f t="shared" si="0"/>
        <v>9.7277334353527802</v>
      </c>
      <c r="E27" s="15">
        <v>494342.66200000001</v>
      </c>
      <c r="F27" s="15">
        <v>620427.09199999995</v>
      </c>
      <c r="G27" s="15">
        <v>1114769.754</v>
      </c>
      <c r="H27" s="15">
        <v>-8783.4939999999478</v>
      </c>
    </row>
  </sheetData>
  <mergeCells count="7">
    <mergeCell ref="A1:H1"/>
    <mergeCell ref="E2:G2"/>
    <mergeCell ref="C2:C3"/>
    <mergeCell ref="A2:A3"/>
    <mergeCell ref="H2:H3"/>
    <mergeCell ref="B2:B3"/>
    <mergeCell ref="D2:D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C7" sqref="C7"/>
    </sheetView>
  </sheetViews>
  <sheetFormatPr defaultRowHeight="15.75" x14ac:dyDescent="0.25"/>
  <cols>
    <col min="1" max="1" width="53.140625" style="3" customWidth="1"/>
    <col min="2" max="2" width="17.5703125" style="3" customWidth="1"/>
    <col min="3" max="3" width="19.28515625" style="3" customWidth="1"/>
    <col min="4" max="4" width="14.5703125" style="3" customWidth="1"/>
    <col min="5" max="5" width="19" style="3" customWidth="1"/>
    <col min="6" max="6" width="16.5703125" style="3" customWidth="1"/>
    <col min="7" max="7" width="13.140625" style="3" bestFit="1" customWidth="1"/>
    <col min="8" max="8" width="17.42578125" style="3" customWidth="1"/>
    <col min="9" max="9" width="9.140625" style="2"/>
    <col min="10" max="10" width="11.28515625" style="2" bestFit="1" customWidth="1"/>
    <col min="11" max="16384" width="9.140625" style="2"/>
  </cols>
  <sheetData>
    <row r="1" spans="1:10" ht="37.5" customHeight="1" thickBot="1" x14ac:dyDescent="0.35">
      <c r="A1" s="36" t="s">
        <v>33</v>
      </c>
      <c r="B1" s="36"/>
      <c r="C1" s="36"/>
      <c r="D1" s="36"/>
      <c r="E1" s="36"/>
      <c r="F1" s="36"/>
      <c r="G1" s="36"/>
      <c r="H1" s="36"/>
    </row>
    <row r="2" spans="1:10" x14ac:dyDescent="0.25">
      <c r="A2" s="38"/>
      <c r="B2" s="30" t="s">
        <v>36</v>
      </c>
      <c r="C2" s="37" t="s">
        <v>38</v>
      </c>
      <c r="D2" s="30" t="s">
        <v>35</v>
      </c>
      <c r="E2" s="37" t="s">
        <v>39</v>
      </c>
      <c r="F2" s="37"/>
      <c r="G2" s="37"/>
      <c r="H2" s="37" t="s">
        <v>29</v>
      </c>
    </row>
    <row r="3" spans="1:10" ht="31.5" x14ac:dyDescent="0.25">
      <c r="A3" s="38"/>
      <c r="B3" s="31"/>
      <c r="C3" s="37"/>
      <c r="D3" s="31"/>
      <c r="E3" s="21" t="s">
        <v>26</v>
      </c>
      <c r="F3" s="21" t="s">
        <v>28</v>
      </c>
      <c r="G3" s="21" t="s">
        <v>22</v>
      </c>
      <c r="H3" s="37"/>
    </row>
    <row r="4" spans="1:10" s="16" customFormat="1" x14ac:dyDescent="0.25">
      <c r="A4" s="5" t="s">
        <v>0</v>
      </c>
      <c r="B4" s="24">
        <v>4152510.63</v>
      </c>
      <c r="C4" s="24">
        <f>C5+C6+C7+C8+C9+C10+C11+C12+C13+C14+C15+C16+C17+C18</f>
        <v>856222.5</v>
      </c>
      <c r="D4" s="24">
        <f>(C4/B4)*100</f>
        <v>20.619393333136394</v>
      </c>
      <c r="E4" s="24">
        <f t="shared" ref="E4:F4" si="0">E5+E6+E7+E8+E9+E10+E11+E12+E13+E14+E15+E16+E17+E18</f>
        <v>400505.7</v>
      </c>
      <c r="F4" s="24">
        <f t="shared" si="0"/>
        <v>429416.09899999993</v>
      </c>
      <c r="G4" s="24">
        <f>G5+G6+G7+G8+G9+G10+G11+G12+G13+G14+G15+G16+G17+G18</f>
        <v>829921.79899999988</v>
      </c>
      <c r="H4" s="24">
        <f>C4-G4</f>
        <v>26300.701000000117</v>
      </c>
    </row>
    <row r="5" spans="1:10" x14ac:dyDescent="0.25">
      <c r="A5" s="20" t="s">
        <v>1</v>
      </c>
      <c r="B5" s="25">
        <v>2874477.8</v>
      </c>
      <c r="C5" s="25">
        <v>594975</v>
      </c>
      <c r="D5" s="24">
        <f t="shared" ref="D5:D27" si="1">(C5/B5)*100</f>
        <v>20.698542183905545</v>
      </c>
      <c r="E5" s="25">
        <v>301466.7</v>
      </c>
      <c r="F5" s="25">
        <v>259019.3</v>
      </c>
      <c r="G5" s="25">
        <f t="shared" ref="G5:G26" si="2">F5+E5</f>
        <v>560486</v>
      </c>
      <c r="H5" s="25">
        <f t="shared" ref="H5:H26" si="3">C5-G5</f>
        <v>34489</v>
      </c>
      <c r="J5" s="19"/>
    </row>
    <row r="6" spans="1:10" ht="31.5" x14ac:dyDescent="0.25">
      <c r="A6" s="20" t="s">
        <v>2</v>
      </c>
      <c r="B6" s="25">
        <v>82093.53</v>
      </c>
      <c r="C6" s="25">
        <v>17865.8</v>
      </c>
      <c r="D6" s="24">
        <f t="shared" si="1"/>
        <v>21.762738184117556</v>
      </c>
      <c r="E6" s="25">
        <v>9743.4</v>
      </c>
      <c r="F6" s="25">
        <v>5146.1000000000004</v>
      </c>
      <c r="G6" s="25">
        <f t="shared" si="2"/>
        <v>14889.5</v>
      </c>
      <c r="H6" s="25">
        <f t="shared" si="3"/>
        <v>2976.2999999999993</v>
      </c>
    </row>
    <row r="7" spans="1:10" x14ac:dyDescent="0.25">
      <c r="A7" s="20" t="s">
        <v>3</v>
      </c>
      <c r="B7" s="25">
        <v>378719.8</v>
      </c>
      <c r="C7" s="25">
        <v>86716.9</v>
      </c>
      <c r="D7" s="24">
        <f t="shared" si="1"/>
        <v>22.897376899755439</v>
      </c>
      <c r="E7" s="25">
        <v>23002.7</v>
      </c>
      <c r="F7" s="25">
        <v>53501</v>
      </c>
      <c r="G7" s="25">
        <f t="shared" si="2"/>
        <v>76503.7</v>
      </c>
      <c r="H7" s="25">
        <f t="shared" si="3"/>
        <v>10213.199999999997</v>
      </c>
    </row>
    <row r="8" spans="1:10" x14ac:dyDescent="0.25">
      <c r="A8" s="20" t="s">
        <v>4</v>
      </c>
      <c r="B8" s="25">
        <v>450231</v>
      </c>
      <c r="C8" s="25">
        <v>61358</v>
      </c>
      <c r="D8" s="24">
        <f t="shared" si="1"/>
        <v>13.628115345233891</v>
      </c>
      <c r="E8" s="25">
        <v>31205.3</v>
      </c>
      <c r="F8" s="25">
        <v>53490.3</v>
      </c>
      <c r="G8" s="25">
        <f t="shared" si="2"/>
        <v>84695.6</v>
      </c>
      <c r="H8" s="25">
        <f t="shared" si="3"/>
        <v>-23337.600000000006</v>
      </c>
    </row>
    <row r="9" spans="1:10" x14ac:dyDescent="0.25">
      <c r="A9" s="20" t="s">
        <v>5</v>
      </c>
      <c r="B9" s="25">
        <v>34422.800000000003</v>
      </c>
      <c r="C9" s="25">
        <v>8666.7000000000007</v>
      </c>
      <c r="D9" s="24">
        <f t="shared" si="1"/>
        <v>25.177208129495565</v>
      </c>
      <c r="E9" s="25">
        <v>2946</v>
      </c>
      <c r="F9" s="25">
        <v>4722.2</v>
      </c>
      <c r="G9" s="25">
        <f t="shared" si="2"/>
        <v>7668.2</v>
      </c>
      <c r="H9" s="25">
        <f t="shared" si="3"/>
        <v>998.50000000000091</v>
      </c>
    </row>
    <row r="10" spans="1:10" ht="47.25" x14ac:dyDescent="0.25">
      <c r="A10" s="20" t="s">
        <v>6</v>
      </c>
      <c r="B10" s="25">
        <v>263952.59999999998</v>
      </c>
      <c r="C10" s="25">
        <v>63163.6</v>
      </c>
      <c r="D10" s="24">
        <f t="shared" si="1"/>
        <v>23.929902565839477</v>
      </c>
      <c r="E10" s="25">
        <v>20523</v>
      </c>
      <c r="F10" s="25">
        <v>40276</v>
      </c>
      <c r="G10" s="25">
        <f t="shared" si="2"/>
        <v>60799</v>
      </c>
      <c r="H10" s="25">
        <f t="shared" si="3"/>
        <v>2364.5999999999985</v>
      </c>
    </row>
    <row r="11" spans="1:10" ht="31.5" x14ac:dyDescent="0.25">
      <c r="A11" s="20" t="s">
        <v>7</v>
      </c>
      <c r="B11" s="25">
        <v>2790</v>
      </c>
      <c r="C11" s="25">
        <v>1535.1</v>
      </c>
      <c r="D11" s="24">
        <f t="shared" si="1"/>
        <v>55.021505376344081</v>
      </c>
      <c r="E11" s="25">
        <v>1280.7</v>
      </c>
      <c r="F11" s="25">
        <v>1198.2</v>
      </c>
      <c r="G11" s="25">
        <f t="shared" si="2"/>
        <v>2478.9</v>
      </c>
      <c r="H11" s="25">
        <f t="shared" si="3"/>
        <v>-943.80000000000018</v>
      </c>
    </row>
    <row r="12" spans="1:10" ht="31.5" x14ac:dyDescent="0.25">
      <c r="A12" s="20" t="s">
        <v>8</v>
      </c>
      <c r="B12" s="25">
        <v>4399.6000000000004</v>
      </c>
      <c r="C12" s="25">
        <v>458.2</v>
      </c>
      <c r="D12" s="24">
        <f t="shared" si="1"/>
        <v>10.414583143922174</v>
      </c>
      <c r="E12" s="25">
        <v>200.3</v>
      </c>
      <c r="F12" s="25">
        <v>13.1</v>
      </c>
      <c r="G12" s="25">
        <f t="shared" si="2"/>
        <v>213.4</v>
      </c>
      <c r="H12" s="25">
        <f t="shared" si="3"/>
        <v>244.79999999999998</v>
      </c>
    </row>
    <row r="13" spans="1:10" ht="31.5" x14ac:dyDescent="0.25">
      <c r="A13" s="20" t="s">
        <v>9</v>
      </c>
      <c r="B13" s="25">
        <v>10050</v>
      </c>
      <c r="C13" s="25">
        <v>1080.8</v>
      </c>
      <c r="D13" s="24">
        <f t="shared" si="1"/>
        <v>10.754228855721394</v>
      </c>
      <c r="E13" s="25">
        <v>1236.9000000000001</v>
      </c>
      <c r="F13" s="25">
        <v>1084.2</v>
      </c>
      <c r="G13" s="25">
        <f t="shared" si="2"/>
        <v>2321.1000000000004</v>
      </c>
      <c r="H13" s="25">
        <f t="shared" si="3"/>
        <v>-1240.3000000000004</v>
      </c>
    </row>
    <row r="14" spans="1:10" ht="47.25" x14ac:dyDescent="0.25">
      <c r="A14" s="20" t="s">
        <v>37</v>
      </c>
      <c r="B14" s="25">
        <v>12500</v>
      </c>
      <c r="C14" s="25">
        <v>4995.8</v>
      </c>
      <c r="D14" s="24">
        <f t="shared" si="1"/>
        <v>39.9664</v>
      </c>
      <c r="E14" s="25">
        <v>2703</v>
      </c>
      <c r="F14" s="25">
        <v>2842</v>
      </c>
      <c r="G14" s="25">
        <f t="shared" si="2"/>
        <v>5545</v>
      </c>
      <c r="H14" s="25">
        <f t="shared" si="3"/>
        <v>-549.19999999999982</v>
      </c>
    </row>
    <row r="15" spans="1:10" ht="78.75" x14ac:dyDescent="0.25">
      <c r="A15" s="20" t="s">
        <v>11</v>
      </c>
      <c r="B15" s="25">
        <v>24000</v>
      </c>
      <c r="C15" s="25">
        <v>7606.2</v>
      </c>
      <c r="D15" s="24">
        <f t="shared" si="1"/>
        <v>31.692500000000003</v>
      </c>
      <c r="E15" s="25">
        <v>4187.6000000000004</v>
      </c>
      <c r="F15" s="25">
        <v>0</v>
      </c>
      <c r="G15" s="25">
        <f t="shared" si="2"/>
        <v>4187.6000000000004</v>
      </c>
      <c r="H15" s="25">
        <f t="shared" si="3"/>
        <v>3418.5999999999995</v>
      </c>
    </row>
    <row r="16" spans="1:10" ht="47.25" x14ac:dyDescent="0.25">
      <c r="A16" s="20" t="s">
        <v>12</v>
      </c>
      <c r="B16" s="25">
        <v>0</v>
      </c>
      <c r="C16" s="25">
        <v>2987.4</v>
      </c>
      <c r="D16" s="24"/>
      <c r="E16" s="25">
        <v>1825.8</v>
      </c>
      <c r="F16" s="25">
        <v>4250</v>
      </c>
      <c r="G16" s="25">
        <f t="shared" si="2"/>
        <v>6075.8</v>
      </c>
      <c r="H16" s="25">
        <f t="shared" si="3"/>
        <v>-3088.4</v>
      </c>
    </row>
    <row r="17" spans="1:8" x14ac:dyDescent="0.25">
      <c r="A17" s="20" t="s">
        <v>13</v>
      </c>
      <c r="B17" s="25">
        <v>14873.5</v>
      </c>
      <c r="C17" s="25">
        <v>4806.6000000000004</v>
      </c>
      <c r="D17" s="24">
        <f t="shared" si="1"/>
        <v>32.316536121289545</v>
      </c>
      <c r="E17" s="25">
        <v>194.1</v>
      </c>
      <c r="F17" s="25">
        <v>3872.6</v>
      </c>
      <c r="G17" s="25">
        <f t="shared" si="2"/>
        <v>4066.7</v>
      </c>
      <c r="H17" s="25">
        <f t="shared" si="3"/>
        <v>739.90000000000055</v>
      </c>
    </row>
    <row r="18" spans="1:8" x14ac:dyDescent="0.25">
      <c r="A18" s="20" t="s">
        <v>14</v>
      </c>
      <c r="B18" s="25">
        <v>0</v>
      </c>
      <c r="C18" s="25">
        <v>6.4</v>
      </c>
      <c r="D18" s="24"/>
      <c r="E18" s="25">
        <v>-9.8000000000000007</v>
      </c>
      <c r="F18" s="25">
        <v>1.099</v>
      </c>
      <c r="G18" s="25">
        <f t="shared" si="2"/>
        <v>-8.7010000000000005</v>
      </c>
      <c r="H18" s="25">
        <f t="shared" si="3"/>
        <v>15.101000000000001</v>
      </c>
    </row>
    <row r="19" spans="1:8" s="16" customFormat="1" x14ac:dyDescent="0.25">
      <c r="A19" s="5" t="s">
        <v>15</v>
      </c>
      <c r="B19" s="24">
        <v>7216903.4000000004</v>
      </c>
      <c r="C19" s="24">
        <f>C20+C21+C22+C23+C24+C25+C26</f>
        <v>1190963.8999999999</v>
      </c>
      <c r="D19" s="24">
        <f t="shared" si="1"/>
        <v>16.502422631845118</v>
      </c>
      <c r="E19" s="24">
        <f t="shared" ref="E19:G19" si="4">E20+E21+E22+E23+E24+E25+E26</f>
        <v>413230.2</v>
      </c>
      <c r="F19" s="24">
        <f t="shared" si="4"/>
        <v>518704.30000000005</v>
      </c>
      <c r="G19" s="24">
        <f t="shared" si="4"/>
        <v>931934.50000000012</v>
      </c>
      <c r="H19" s="24">
        <f t="shared" si="3"/>
        <v>259029.39999999979</v>
      </c>
    </row>
    <row r="20" spans="1:8" ht="31.5" x14ac:dyDescent="0.25">
      <c r="A20" s="20" t="s">
        <v>16</v>
      </c>
      <c r="B20" s="25">
        <v>183576</v>
      </c>
      <c r="C20" s="25">
        <v>45894</v>
      </c>
      <c r="D20" s="24">
        <f t="shared" si="1"/>
        <v>25</v>
      </c>
      <c r="E20" s="25">
        <v>4759.5</v>
      </c>
      <c r="F20" s="25">
        <v>5402.3</v>
      </c>
      <c r="G20" s="25">
        <f t="shared" si="2"/>
        <v>10161.799999999999</v>
      </c>
      <c r="H20" s="25">
        <f t="shared" si="3"/>
        <v>35732.199999999997</v>
      </c>
    </row>
    <row r="21" spans="1:8" ht="31.5" x14ac:dyDescent="0.25">
      <c r="A21" s="20" t="s">
        <v>17</v>
      </c>
      <c r="B21" s="25">
        <v>3434121</v>
      </c>
      <c r="C21" s="25">
        <v>822333.3</v>
      </c>
      <c r="D21" s="24">
        <f t="shared" si="1"/>
        <v>23.945961717714663</v>
      </c>
      <c r="E21" s="25">
        <v>382675.4</v>
      </c>
      <c r="F21" s="25">
        <v>449668.2</v>
      </c>
      <c r="G21" s="25">
        <f t="shared" si="2"/>
        <v>832343.60000000009</v>
      </c>
      <c r="H21" s="25">
        <f t="shared" si="3"/>
        <v>-10010.300000000047</v>
      </c>
    </row>
    <row r="22" spans="1:8" x14ac:dyDescent="0.25">
      <c r="A22" s="20" t="s">
        <v>18</v>
      </c>
      <c r="B22" s="25">
        <v>1500</v>
      </c>
      <c r="C22" s="25">
        <v>0</v>
      </c>
      <c r="D22" s="24">
        <f t="shared" si="1"/>
        <v>0</v>
      </c>
      <c r="E22" s="25">
        <v>0</v>
      </c>
      <c r="F22" s="25">
        <v>3500</v>
      </c>
      <c r="G22" s="25">
        <f t="shared" si="2"/>
        <v>3500</v>
      </c>
      <c r="H22" s="25">
        <f t="shared" si="3"/>
        <v>-3500</v>
      </c>
    </row>
    <row r="23" spans="1:8" x14ac:dyDescent="0.25">
      <c r="A23" s="20" t="s">
        <v>25</v>
      </c>
      <c r="B23" s="25">
        <v>105</v>
      </c>
      <c r="C23" s="25">
        <v>105</v>
      </c>
      <c r="D23" s="24">
        <f t="shared" si="1"/>
        <v>100</v>
      </c>
      <c r="E23" s="25">
        <v>0</v>
      </c>
      <c r="F23" s="25">
        <v>0</v>
      </c>
      <c r="G23" s="25">
        <f t="shared" si="2"/>
        <v>0</v>
      </c>
      <c r="H23" s="25">
        <f t="shared" si="3"/>
        <v>105</v>
      </c>
    </row>
    <row r="24" spans="1:8" ht="31.5" x14ac:dyDescent="0.25">
      <c r="A24" s="20" t="s">
        <v>19</v>
      </c>
      <c r="B24" s="25">
        <v>3578401.4</v>
      </c>
      <c r="C24" s="25">
        <v>307081.59999999998</v>
      </c>
      <c r="D24" s="24">
        <f t="shared" si="1"/>
        <v>8.5815302889161611</v>
      </c>
      <c r="E24" s="25">
        <v>27560.1</v>
      </c>
      <c r="F24" s="25">
        <v>65937.899999999994</v>
      </c>
      <c r="G24" s="25">
        <f t="shared" si="2"/>
        <v>93498</v>
      </c>
      <c r="H24" s="25">
        <f t="shared" si="3"/>
        <v>213583.59999999998</v>
      </c>
    </row>
    <row r="25" spans="1:8" x14ac:dyDescent="0.25">
      <c r="A25" s="20" t="s">
        <v>20</v>
      </c>
      <c r="B25" s="25">
        <v>19200</v>
      </c>
      <c r="C25" s="25">
        <v>23547.5</v>
      </c>
      <c r="D25" s="24">
        <f t="shared" si="1"/>
        <v>122.64322916666666</v>
      </c>
      <c r="E25" s="25">
        <v>299</v>
      </c>
      <c r="F25" s="25">
        <v>1.4</v>
      </c>
      <c r="G25" s="25">
        <f t="shared" si="2"/>
        <v>300.39999999999998</v>
      </c>
      <c r="H25" s="25">
        <f t="shared" si="3"/>
        <v>23247.1</v>
      </c>
    </row>
    <row r="26" spans="1:8" x14ac:dyDescent="0.25">
      <c r="A26" s="20" t="s">
        <v>21</v>
      </c>
      <c r="B26" s="25">
        <v>0</v>
      </c>
      <c r="C26" s="25">
        <v>-7997.5</v>
      </c>
      <c r="D26" s="24">
        <v>0</v>
      </c>
      <c r="E26" s="25">
        <v>-2063.8000000000002</v>
      </c>
      <c r="F26" s="25">
        <v>-5805.5</v>
      </c>
      <c r="G26" s="25">
        <f t="shared" si="2"/>
        <v>-7869.3</v>
      </c>
      <c r="H26" s="25">
        <f t="shared" si="3"/>
        <v>-128.19999999999982</v>
      </c>
    </row>
    <row r="27" spans="1:8" s="16" customFormat="1" x14ac:dyDescent="0.25">
      <c r="A27" s="5" t="s">
        <v>22</v>
      </c>
      <c r="B27" s="24">
        <f>B4+B19</f>
        <v>11369414.030000001</v>
      </c>
      <c r="C27" s="24">
        <f>C19+C4</f>
        <v>2047186.4</v>
      </c>
      <c r="D27" s="24">
        <f t="shared" si="1"/>
        <v>18.006085402450591</v>
      </c>
      <c r="E27" s="24">
        <f t="shared" ref="E27:H27" si="5">E19+E4</f>
        <v>813735.9</v>
      </c>
      <c r="F27" s="24">
        <f t="shared" si="5"/>
        <v>948120.39899999998</v>
      </c>
      <c r="G27" s="24">
        <f t="shared" si="5"/>
        <v>1761856.2990000001</v>
      </c>
      <c r="H27" s="24">
        <f t="shared" si="5"/>
        <v>285330.10099999991</v>
      </c>
    </row>
  </sheetData>
  <mergeCells count="7">
    <mergeCell ref="A1:H1"/>
    <mergeCell ref="A2:A3"/>
    <mergeCell ref="B2:B3"/>
    <mergeCell ref="C2:C3"/>
    <mergeCell ref="D2:D3"/>
    <mergeCell ref="E2:G2"/>
    <mergeCell ref="H2:H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view="pageBreakPreview" zoomScaleNormal="100" zoomScaleSheetLayoutView="100" workbookViewId="0">
      <selection activeCell="E2" sqref="E2:G2"/>
    </sheetView>
  </sheetViews>
  <sheetFormatPr defaultRowHeight="15.75" x14ac:dyDescent="0.25"/>
  <cols>
    <col min="1" max="1" width="53.140625" style="3" customWidth="1"/>
    <col min="2" max="2" width="17.5703125" style="3" customWidth="1"/>
    <col min="3" max="3" width="19.28515625" style="3" customWidth="1"/>
    <col min="4" max="4" width="14.5703125" style="3" customWidth="1"/>
    <col min="5" max="5" width="19" style="3" customWidth="1"/>
    <col min="6" max="6" width="16.5703125" style="3" customWidth="1"/>
    <col min="7" max="7" width="13.140625" style="3" bestFit="1" customWidth="1"/>
    <col min="8" max="8" width="17.42578125" style="3" customWidth="1"/>
    <col min="9" max="9" width="9.140625" style="2"/>
    <col min="10" max="10" width="11.28515625" style="2" bestFit="1" customWidth="1"/>
    <col min="11" max="16384" width="9.140625" style="2"/>
  </cols>
  <sheetData>
    <row r="1" spans="1:10" ht="37.5" customHeight="1" thickBot="1" x14ac:dyDescent="0.35">
      <c r="A1" s="36" t="s">
        <v>33</v>
      </c>
      <c r="B1" s="36"/>
      <c r="C1" s="36"/>
      <c r="D1" s="36"/>
      <c r="E1" s="36"/>
      <c r="F1" s="36"/>
      <c r="G1" s="36"/>
      <c r="H1" s="36"/>
    </row>
    <row r="2" spans="1:10" x14ac:dyDescent="0.25">
      <c r="A2" s="38"/>
      <c r="B2" s="30" t="s">
        <v>36</v>
      </c>
      <c r="C2" s="37" t="s">
        <v>40</v>
      </c>
      <c r="D2" s="30" t="s">
        <v>35</v>
      </c>
      <c r="E2" s="37" t="s">
        <v>41</v>
      </c>
      <c r="F2" s="37"/>
      <c r="G2" s="37"/>
      <c r="H2" s="37" t="s">
        <v>29</v>
      </c>
    </row>
    <row r="3" spans="1:10" ht="31.5" x14ac:dyDescent="0.25">
      <c r="A3" s="38"/>
      <c r="B3" s="31"/>
      <c r="C3" s="37"/>
      <c r="D3" s="31"/>
      <c r="E3" s="23" t="s">
        <v>26</v>
      </c>
      <c r="F3" s="23" t="s">
        <v>28</v>
      </c>
      <c r="G3" s="23" t="s">
        <v>22</v>
      </c>
      <c r="H3" s="37"/>
    </row>
    <row r="4" spans="1:10" s="16" customFormat="1" x14ac:dyDescent="0.25">
      <c r="A4" s="5" t="s">
        <v>0</v>
      </c>
      <c r="B4" s="24">
        <v>4152510.63</v>
      </c>
      <c r="C4" s="24">
        <f>C5+C6+C7+C8+C9+C10+C11+C12+C13+C14+C15+C16+C17+C18</f>
        <v>1114965.5999999996</v>
      </c>
      <c r="D4" s="24">
        <f>(C4/B4)*100</f>
        <v>26.850397249916242</v>
      </c>
      <c r="E4" s="24">
        <f t="shared" ref="E4:F4" si="0">E5+E6+E7+E8+E9+E10+E11+E12+E13+E14+E15+E16+E17+E18</f>
        <v>593582.60000000009</v>
      </c>
      <c r="F4" s="24">
        <f t="shared" si="0"/>
        <v>654474.79999999993</v>
      </c>
      <c r="G4" s="24">
        <f>G5+G6+G7+G8+G9+G10+G11+G12+G13+G14+G15+G16+G17+G18</f>
        <v>1248057.3999999994</v>
      </c>
      <c r="H4" s="24">
        <f>C4-G4</f>
        <v>-133091.79999999981</v>
      </c>
    </row>
    <row r="5" spans="1:10" x14ac:dyDescent="0.25">
      <c r="A5" s="22" t="s">
        <v>1</v>
      </c>
      <c r="B5" s="25">
        <v>2874477.8</v>
      </c>
      <c r="C5" s="25">
        <v>756854.2</v>
      </c>
      <c r="D5" s="24">
        <f t="shared" ref="D5:D27" si="1">(C5/B5)*100</f>
        <v>26.3301459485963</v>
      </c>
      <c r="E5" s="25">
        <v>433287.7</v>
      </c>
      <c r="F5" s="25">
        <v>374539.6</v>
      </c>
      <c r="G5" s="25">
        <f t="shared" ref="G5:G26" si="2">F5+E5</f>
        <v>807827.3</v>
      </c>
      <c r="H5" s="25">
        <f t="shared" ref="H5:H26" si="3">C5-G5</f>
        <v>-50973.100000000093</v>
      </c>
      <c r="J5" s="19"/>
    </row>
    <row r="6" spans="1:10" ht="31.5" x14ac:dyDescent="0.25">
      <c r="A6" s="22" t="s">
        <v>2</v>
      </c>
      <c r="B6" s="25">
        <v>82093.53</v>
      </c>
      <c r="C6" s="25">
        <v>24088.400000000001</v>
      </c>
      <c r="D6" s="24">
        <f t="shared" si="1"/>
        <v>29.342629071986554</v>
      </c>
      <c r="E6" s="25">
        <v>12882.5</v>
      </c>
      <c r="F6" s="25">
        <v>6804.1</v>
      </c>
      <c r="G6" s="25">
        <f t="shared" si="2"/>
        <v>19686.599999999999</v>
      </c>
      <c r="H6" s="25">
        <f t="shared" si="3"/>
        <v>4401.8000000000029</v>
      </c>
    </row>
    <row r="7" spans="1:10" x14ac:dyDescent="0.25">
      <c r="A7" s="22" t="s">
        <v>3</v>
      </c>
      <c r="B7" s="25">
        <v>378719.8</v>
      </c>
      <c r="C7" s="25">
        <v>132340.29999999999</v>
      </c>
      <c r="D7" s="24">
        <f t="shared" si="1"/>
        <v>34.944119636734065</v>
      </c>
      <c r="E7" s="25">
        <v>45855.7</v>
      </c>
      <c r="F7" s="25">
        <v>115953.60000000001</v>
      </c>
      <c r="G7" s="25">
        <f t="shared" si="2"/>
        <v>161809.29999999999</v>
      </c>
      <c r="H7" s="25">
        <f t="shared" si="3"/>
        <v>-29469</v>
      </c>
    </row>
    <row r="8" spans="1:10" x14ac:dyDescent="0.25">
      <c r="A8" s="22" t="s">
        <v>4</v>
      </c>
      <c r="B8" s="25">
        <v>450231</v>
      </c>
      <c r="C8" s="25">
        <v>85650.7</v>
      </c>
      <c r="D8" s="24">
        <f t="shared" si="1"/>
        <v>19.023723377555076</v>
      </c>
      <c r="E8" s="25">
        <v>54423.3</v>
      </c>
      <c r="F8" s="25">
        <v>76535.100000000006</v>
      </c>
      <c r="G8" s="25">
        <f t="shared" si="2"/>
        <v>130958.40000000001</v>
      </c>
      <c r="H8" s="25">
        <f t="shared" si="3"/>
        <v>-45307.700000000012</v>
      </c>
    </row>
    <row r="9" spans="1:10" x14ac:dyDescent="0.25">
      <c r="A9" s="22" t="s">
        <v>5</v>
      </c>
      <c r="B9" s="25">
        <v>34422.800000000003</v>
      </c>
      <c r="C9" s="25">
        <v>10713.7</v>
      </c>
      <c r="D9" s="24">
        <f t="shared" si="1"/>
        <v>31.123848147158277</v>
      </c>
      <c r="E9" s="25">
        <v>4148</v>
      </c>
      <c r="F9" s="25">
        <v>6790.9</v>
      </c>
      <c r="G9" s="25">
        <f t="shared" si="2"/>
        <v>10938.9</v>
      </c>
      <c r="H9" s="25">
        <f t="shared" si="3"/>
        <v>-225.19999999999891</v>
      </c>
    </row>
    <row r="10" spans="1:10" ht="47.25" x14ac:dyDescent="0.25">
      <c r="A10" s="22" t="s">
        <v>6</v>
      </c>
      <c r="B10" s="25">
        <v>263952.59999999998</v>
      </c>
      <c r="C10" s="25">
        <v>75431.199999999997</v>
      </c>
      <c r="D10" s="24">
        <f t="shared" si="1"/>
        <v>28.577555212564683</v>
      </c>
      <c r="E10" s="25">
        <v>27920.1</v>
      </c>
      <c r="F10" s="25">
        <v>55628.4</v>
      </c>
      <c r="G10" s="25">
        <f t="shared" si="2"/>
        <v>83548.5</v>
      </c>
      <c r="H10" s="25">
        <f t="shared" si="3"/>
        <v>-8117.3000000000029</v>
      </c>
    </row>
    <row r="11" spans="1:10" ht="31.5" x14ac:dyDescent="0.25">
      <c r="A11" s="22" t="s">
        <v>7</v>
      </c>
      <c r="B11" s="25">
        <v>2790</v>
      </c>
      <c r="C11" s="25">
        <v>2493.4</v>
      </c>
      <c r="D11" s="24">
        <f t="shared" si="1"/>
        <v>89.369175627240153</v>
      </c>
      <c r="E11" s="25">
        <v>1835.3</v>
      </c>
      <c r="F11" s="25">
        <v>1702.6</v>
      </c>
      <c r="G11" s="25">
        <f t="shared" si="2"/>
        <v>3537.8999999999996</v>
      </c>
      <c r="H11" s="25">
        <f t="shared" si="3"/>
        <v>-1044.4999999999995</v>
      </c>
    </row>
    <row r="12" spans="1:10" ht="31.5" x14ac:dyDescent="0.25">
      <c r="A12" s="22" t="s">
        <v>8</v>
      </c>
      <c r="B12" s="25">
        <v>4399.6000000000004</v>
      </c>
      <c r="C12" s="25">
        <v>3394</v>
      </c>
      <c r="D12" s="24">
        <f t="shared" si="1"/>
        <v>77.143376670606415</v>
      </c>
      <c r="E12" s="25">
        <v>537.5</v>
      </c>
      <c r="F12" s="25">
        <v>13.7</v>
      </c>
      <c r="G12" s="25">
        <f t="shared" si="2"/>
        <v>551.20000000000005</v>
      </c>
      <c r="H12" s="25">
        <f t="shared" si="3"/>
        <v>2842.8</v>
      </c>
    </row>
    <row r="13" spans="1:10" ht="31.5" x14ac:dyDescent="0.25">
      <c r="A13" s="22" t="s">
        <v>9</v>
      </c>
      <c r="B13" s="25">
        <v>10050</v>
      </c>
      <c r="C13" s="25">
        <v>1439.8</v>
      </c>
      <c r="D13" s="24">
        <f t="shared" si="1"/>
        <v>14.32636815920398</v>
      </c>
      <c r="E13" s="25">
        <v>1315.5</v>
      </c>
      <c r="F13" s="25">
        <v>1978.4</v>
      </c>
      <c r="G13" s="25">
        <f t="shared" si="2"/>
        <v>3293.9</v>
      </c>
      <c r="H13" s="25">
        <f t="shared" si="3"/>
        <v>-1854.1000000000001</v>
      </c>
    </row>
    <row r="14" spans="1:10" ht="47.25" x14ac:dyDescent="0.25">
      <c r="A14" s="22" t="s">
        <v>37</v>
      </c>
      <c r="B14" s="25">
        <v>12500</v>
      </c>
      <c r="C14" s="25">
        <v>5033.5</v>
      </c>
      <c r="D14" s="24">
        <f t="shared" si="1"/>
        <v>40.268000000000001</v>
      </c>
      <c r="E14" s="25">
        <v>3033.9</v>
      </c>
      <c r="F14" s="25">
        <v>4269.3</v>
      </c>
      <c r="G14" s="25">
        <f t="shared" si="2"/>
        <v>7303.2000000000007</v>
      </c>
      <c r="H14" s="25">
        <f t="shared" si="3"/>
        <v>-2269.7000000000007</v>
      </c>
    </row>
    <row r="15" spans="1:10" ht="78.75" x14ac:dyDescent="0.25">
      <c r="A15" s="22" t="s">
        <v>11</v>
      </c>
      <c r="B15" s="25">
        <v>24000</v>
      </c>
      <c r="C15" s="25">
        <v>8172.4</v>
      </c>
      <c r="D15" s="24">
        <f t="shared" si="1"/>
        <v>34.051666666666662</v>
      </c>
      <c r="E15" s="25">
        <v>5630.7</v>
      </c>
      <c r="F15" s="25">
        <v>0</v>
      </c>
      <c r="G15" s="25">
        <f t="shared" si="2"/>
        <v>5630.7</v>
      </c>
      <c r="H15" s="25">
        <f t="shared" si="3"/>
        <v>2541.6999999999998</v>
      </c>
    </row>
    <row r="16" spans="1:10" ht="47.25" x14ac:dyDescent="0.25">
      <c r="A16" s="22" t="s">
        <v>12</v>
      </c>
      <c r="B16" s="25">
        <v>0</v>
      </c>
      <c r="C16" s="25">
        <v>3602.8</v>
      </c>
      <c r="D16" s="24"/>
      <c r="E16" s="25">
        <v>2874.5</v>
      </c>
      <c r="F16" s="25">
        <v>5416.5</v>
      </c>
      <c r="G16" s="25">
        <f t="shared" si="2"/>
        <v>8291</v>
      </c>
      <c r="H16" s="25">
        <f t="shared" si="3"/>
        <v>-4688.2</v>
      </c>
    </row>
    <row r="17" spans="1:8" x14ac:dyDescent="0.25">
      <c r="A17" s="22" t="s">
        <v>13</v>
      </c>
      <c r="B17" s="25">
        <v>14873.5</v>
      </c>
      <c r="C17" s="25">
        <v>5747.5</v>
      </c>
      <c r="D17" s="24">
        <f t="shared" si="1"/>
        <v>38.642552190136819</v>
      </c>
      <c r="E17" s="25">
        <v>194.1</v>
      </c>
      <c r="F17" s="25">
        <v>4860.7</v>
      </c>
      <c r="G17" s="25">
        <f t="shared" si="2"/>
        <v>5054.8</v>
      </c>
      <c r="H17" s="25">
        <f t="shared" si="3"/>
        <v>692.69999999999982</v>
      </c>
    </row>
    <row r="18" spans="1:8" x14ac:dyDescent="0.25">
      <c r="A18" s="22" t="s">
        <v>14</v>
      </c>
      <c r="B18" s="25">
        <v>0</v>
      </c>
      <c r="C18" s="25">
        <v>3.7</v>
      </c>
      <c r="D18" s="24"/>
      <c r="E18" s="25">
        <v>-356.2</v>
      </c>
      <c r="F18" s="25">
        <v>-18.100000000000001</v>
      </c>
      <c r="G18" s="25">
        <f t="shared" si="2"/>
        <v>-374.3</v>
      </c>
      <c r="H18" s="25">
        <f t="shared" si="3"/>
        <v>378</v>
      </c>
    </row>
    <row r="19" spans="1:8" s="16" customFormat="1" x14ac:dyDescent="0.25">
      <c r="A19" s="5" t="s">
        <v>15</v>
      </c>
      <c r="B19" s="24">
        <v>7216903.4000000004</v>
      </c>
      <c r="C19" s="24">
        <f>C20+C21+C22+C23+C24+C25+C26</f>
        <v>1628174.4</v>
      </c>
      <c r="D19" s="24">
        <f t="shared" si="1"/>
        <v>22.560568013145357</v>
      </c>
      <c r="E19" s="24">
        <f t="shared" ref="E19:G19" si="4">E20+E21+E22+E23+E24+E25+E26</f>
        <v>557138.89999999991</v>
      </c>
      <c r="F19" s="24">
        <f t="shared" si="4"/>
        <v>731633.70000000007</v>
      </c>
      <c r="G19" s="24">
        <f t="shared" si="4"/>
        <v>1288772.6000000001</v>
      </c>
      <c r="H19" s="24">
        <f t="shared" si="3"/>
        <v>339401.79999999981</v>
      </c>
    </row>
    <row r="20" spans="1:8" ht="31.5" x14ac:dyDescent="0.25">
      <c r="A20" s="22" t="s">
        <v>16</v>
      </c>
      <c r="B20" s="25">
        <v>183576</v>
      </c>
      <c r="C20" s="25">
        <v>61192</v>
      </c>
      <c r="D20" s="24">
        <f t="shared" si="1"/>
        <v>33.333333333333329</v>
      </c>
      <c r="E20" s="25">
        <v>6346</v>
      </c>
      <c r="F20" s="25">
        <v>7203</v>
      </c>
      <c r="G20" s="25">
        <f t="shared" si="2"/>
        <v>13549</v>
      </c>
      <c r="H20" s="25">
        <f t="shared" si="3"/>
        <v>47643</v>
      </c>
    </row>
    <row r="21" spans="1:8" ht="31.5" x14ac:dyDescent="0.25">
      <c r="A21" s="22" t="s">
        <v>17</v>
      </c>
      <c r="B21" s="25">
        <v>3434121</v>
      </c>
      <c r="C21" s="25">
        <v>1161637.3</v>
      </c>
      <c r="D21" s="24">
        <f t="shared" si="1"/>
        <v>33.826335763940754</v>
      </c>
      <c r="E21" s="25">
        <v>524178.5</v>
      </c>
      <c r="F21" s="25">
        <v>660810</v>
      </c>
      <c r="G21" s="25">
        <f t="shared" si="2"/>
        <v>1184988.5</v>
      </c>
      <c r="H21" s="25">
        <f t="shared" si="3"/>
        <v>-23351.199999999953</v>
      </c>
    </row>
    <row r="22" spans="1:8" x14ac:dyDescent="0.25">
      <c r="A22" s="22" t="s">
        <v>18</v>
      </c>
      <c r="B22" s="25">
        <v>1500</v>
      </c>
      <c r="C22" s="25">
        <v>0</v>
      </c>
      <c r="D22" s="24">
        <f t="shared" si="1"/>
        <v>0</v>
      </c>
      <c r="E22" s="25">
        <v>250</v>
      </c>
      <c r="F22" s="25">
        <v>3500</v>
      </c>
      <c r="G22" s="25">
        <f t="shared" si="2"/>
        <v>3750</v>
      </c>
      <c r="H22" s="25">
        <f t="shared" si="3"/>
        <v>-3750</v>
      </c>
    </row>
    <row r="23" spans="1:8" x14ac:dyDescent="0.25">
      <c r="A23" s="22" t="s">
        <v>25</v>
      </c>
      <c r="B23" s="25">
        <v>105</v>
      </c>
      <c r="C23" s="25">
        <v>105</v>
      </c>
      <c r="D23" s="24">
        <f t="shared" si="1"/>
        <v>100</v>
      </c>
      <c r="E23" s="25">
        <v>0</v>
      </c>
      <c r="F23" s="25">
        <v>0</v>
      </c>
      <c r="G23" s="25">
        <f t="shared" si="2"/>
        <v>0</v>
      </c>
      <c r="H23" s="25">
        <f t="shared" si="3"/>
        <v>105</v>
      </c>
    </row>
    <row r="24" spans="1:8" ht="31.5" x14ac:dyDescent="0.25">
      <c r="A24" s="22" t="s">
        <v>19</v>
      </c>
      <c r="B24" s="25">
        <v>3578401.4</v>
      </c>
      <c r="C24" s="25">
        <v>392554.1</v>
      </c>
      <c r="D24" s="24">
        <f t="shared" si="1"/>
        <v>10.970096870630556</v>
      </c>
      <c r="E24" s="25">
        <v>28220.7</v>
      </c>
      <c r="F24" s="25">
        <v>65937.899999999994</v>
      </c>
      <c r="G24" s="25">
        <f t="shared" si="2"/>
        <v>94158.599999999991</v>
      </c>
      <c r="H24" s="25">
        <f t="shared" si="3"/>
        <v>298395.5</v>
      </c>
    </row>
    <row r="25" spans="1:8" x14ac:dyDescent="0.25">
      <c r="A25" s="22" t="s">
        <v>20</v>
      </c>
      <c r="B25" s="25">
        <v>19200</v>
      </c>
      <c r="C25" s="25">
        <v>20683.5</v>
      </c>
      <c r="D25" s="24">
        <f t="shared" si="1"/>
        <v>107.72656249999999</v>
      </c>
      <c r="E25" s="25">
        <v>299</v>
      </c>
      <c r="F25" s="25">
        <v>1.4</v>
      </c>
      <c r="G25" s="25">
        <f t="shared" si="2"/>
        <v>300.39999999999998</v>
      </c>
      <c r="H25" s="25">
        <f t="shared" si="3"/>
        <v>20383.099999999999</v>
      </c>
    </row>
    <row r="26" spans="1:8" x14ac:dyDescent="0.25">
      <c r="A26" s="22" t="s">
        <v>21</v>
      </c>
      <c r="B26" s="25">
        <v>0</v>
      </c>
      <c r="C26" s="25">
        <v>-7997.5</v>
      </c>
      <c r="D26" s="24">
        <v>0</v>
      </c>
      <c r="E26" s="25">
        <v>-2155.3000000000002</v>
      </c>
      <c r="F26" s="25">
        <v>-5818.6</v>
      </c>
      <c r="G26" s="25">
        <f t="shared" si="2"/>
        <v>-7973.9000000000005</v>
      </c>
      <c r="H26" s="25">
        <f t="shared" si="3"/>
        <v>-23.599999999999454</v>
      </c>
    </row>
    <row r="27" spans="1:8" s="16" customFormat="1" x14ac:dyDescent="0.25">
      <c r="A27" s="5" t="s">
        <v>22</v>
      </c>
      <c r="B27" s="24">
        <f>B4+B19</f>
        <v>11369414.030000001</v>
      </c>
      <c r="C27" s="24">
        <f>C19+C4</f>
        <v>2743139.9999999995</v>
      </c>
      <c r="D27" s="24">
        <f t="shared" si="1"/>
        <v>24.127364811957676</v>
      </c>
      <c r="E27" s="24">
        <f t="shared" ref="E27:H27" si="5">E19+E4</f>
        <v>1150721.5</v>
      </c>
      <c r="F27" s="24">
        <f t="shared" si="5"/>
        <v>1386108.5</v>
      </c>
      <c r="G27" s="24">
        <f t="shared" si="5"/>
        <v>2536829.9999999995</v>
      </c>
      <c r="H27" s="24">
        <f t="shared" si="5"/>
        <v>206310</v>
      </c>
    </row>
  </sheetData>
  <mergeCells count="7">
    <mergeCell ref="A1:H1"/>
    <mergeCell ref="A2:A3"/>
    <mergeCell ref="B2:B3"/>
    <mergeCell ref="C2:C3"/>
    <mergeCell ref="D2:D3"/>
    <mergeCell ref="E2:G2"/>
    <mergeCell ref="H2:H3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на 01.02</vt:lpstr>
      <vt:lpstr>на 01.03</vt:lpstr>
      <vt:lpstr>на 01.04</vt:lpstr>
      <vt:lpstr>на 01.05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СтружкинаЕИ</dc:creator>
  <cp:lastModifiedBy>СтружкинаЕИ</cp:lastModifiedBy>
  <cp:lastPrinted>2020-05-12T08:37:54Z</cp:lastPrinted>
  <dcterms:created xsi:type="dcterms:W3CDTF">2020-02-17T09:40:34Z</dcterms:created>
  <dcterms:modified xsi:type="dcterms:W3CDTF">2020-05-12T09:20:20Z</dcterms:modified>
</cp:coreProperties>
</file>